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E22"/>
  <c r="E26" s="1"/>
  <c r="F21"/>
  <c r="F22" s="1"/>
  <c r="F20"/>
  <c r="F19"/>
  <c r="F18"/>
  <c r="F17"/>
  <c r="F16"/>
  <c r="F15"/>
  <c r="F14"/>
  <c r="F13"/>
  <c r="F12"/>
  <c r="F11"/>
  <c r="F10"/>
  <c r="F26" l="1"/>
  <c r="D8" i="2"/>
</calcChain>
</file>

<file path=xl/sharedStrings.xml><?xml version="1.0" encoding="utf-8"?>
<sst xmlns="http://schemas.openxmlformats.org/spreadsheetml/2006/main" count="215" uniqueCount="153">
  <si>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</si>
  <si>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</si>
  <si>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</si>
  <si>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</si>
  <si>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</si>
  <si>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</si>
  <si>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</si>
  <si>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</si>
  <si>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</si>
  <si>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</si>
  <si>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9</t>
  </si>
  <si>
    <t>10</t>
  </si>
  <si>
    <t>Аварийное обслуживание</t>
  </si>
  <si>
    <t>11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</si>
  <si>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</si>
  <si>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</si>
  <si>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</si>
  <si>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</si>
  <si>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</si>
  <si>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</si>
  <si>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</si>
  <si>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</si>
  <si>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</si>
  <si>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</si>
  <si>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</si>
  <si>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</si>
  <si>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</si>
  <si>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</si>
  <si>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</si>
  <si>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</si>
  <si>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</si>
  <si>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</si>
  <si>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</si>
  <si>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Инженерные сети (регламентные работы ,резерв на аварийное обслуживание)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</si>
  <si>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</si>
  <si>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</si>
  <si>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</si>
  <si>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</si>
  <si>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</si>
  <si>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</si>
  <si>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</si>
  <si>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Дератизация</t>
  </si>
  <si>
    <t>Дезенфекция МОП спец .средствами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</si>
  <si>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</si>
  <si>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</si>
  <si>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</si>
  <si>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</si>
  <si>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</si>
  <si>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</si>
  <si>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</si>
  <si>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</si>
  <si>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</si>
  <si>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</si>
  <si>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</si>
  <si>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</si>
  <si>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Техническое освидетельствование лифтов</t>
  </si>
  <si>
    <t xml:space="preserve">Содержание придомовой территории </t>
  </si>
  <si>
    <t>7</t>
  </si>
  <si>
    <t>8</t>
  </si>
  <si>
    <t>Всего с СОИ</t>
  </si>
  <si>
    <t>Регламентн. работы и тек. ремонт электроснабжение</t>
  </si>
  <si>
    <t>Регламентн. работы и тек. ремонт системы ЦО</t>
  </si>
  <si>
    <t>Регламентн. работы и тек. ремонт системы ХВС</t>
  </si>
  <si>
    <t>Регламентн. работы и тек. ремонт системы ГВС</t>
  </si>
  <si>
    <t>Регламентн. работы и тек. ремонт системы канализации</t>
  </si>
  <si>
    <t>Согласно ПП РФ № 290</t>
  </si>
  <si>
    <t>Окос газона</t>
  </si>
  <si>
    <t>Получена оплата за отчетный период на сумму</t>
  </si>
  <si>
    <t>ФИНАНСОВЫЙ РЕЗУЛЬТАТ</t>
  </si>
  <si>
    <t>Исполнитель__________________</t>
  </si>
  <si>
    <t>акты</t>
  </si>
  <si>
    <t>Ген.директор ООО "Мастер- Сервис"</t>
  </si>
  <si>
    <t>12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</si>
  <si>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</si>
  <si>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</si>
  <si>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</si>
  <si>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 xml:space="preserve">МКД  адрес: Пузакова , дом 76  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</si>
  <si>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</si>
  <si>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</si>
  <si>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</si>
  <si>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</si>
  <si>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</si>
  <si>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</si>
  <si>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</si>
  <si>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</si>
  <si>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</si>
  <si>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</si>
  <si>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</si>
  <si>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</si>
  <si>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</si>
  <si>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</si>
  <si>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</si>
  <si>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</si>
  <si>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</si>
  <si>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</si>
  <si>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</si>
  <si>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</si>
  <si>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</si>
  <si>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</si>
  <si>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</si>
  <si>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</si>
  <si>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</si>
  <si>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</si>
  <si>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</si>
  <si>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</si>
  <si>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</si>
  <si>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</si>
  <si>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СОИ- холодная вода  </t>
  </si>
  <si>
    <t>СОИ- электричество</t>
  </si>
  <si>
    <t xml:space="preserve">СОИ горячая вода  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</si>
  <si>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</si>
  <si>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</si>
  <si>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</si>
  <si>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</si>
  <si>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Договор на внутригазовое обслуживание ВДГО</t>
  </si>
  <si>
    <t>Ведение паспортного учета, печать квитанций и абонентское обслуживание</t>
  </si>
  <si>
    <t>маш\час</t>
  </si>
  <si>
    <t>Вывоз не бытового мусора</t>
  </si>
  <si>
    <t>м3</t>
  </si>
  <si>
    <t>усл.</t>
  </si>
  <si>
    <t xml:space="preserve">Дезинсекция подъездов от муравьев и тараканов. 2 под., </t>
  </si>
  <si>
    <t>Услуга спецтехники(январь, февраль)</t>
  </si>
  <si>
    <t>Подсыпка пескосолянной смесью</t>
  </si>
  <si>
    <t>Долг СП перед УК в сумме руб на 01.01.2024г</t>
  </si>
  <si>
    <t xml:space="preserve"> г.Тула , ул Пузакова , д.76 за   2024 год</t>
  </si>
  <si>
    <t>Ремонт оконных рам под.7 эт.5</t>
  </si>
  <si>
    <t>Замена разбитых стекол под.1, 9 эт.,под.7 эт.5</t>
  </si>
  <si>
    <t>Замена неисправных врезных замков под.5</t>
  </si>
  <si>
    <t>Очистка снега , наледи, сосулек кв.72,212</t>
  </si>
  <si>
    <t>м.п</t>
  </si>
  <si>
    <t xml:space="preserve"> Восстановление отдельных участков железобетонных полов под.9</t>
  </si>
  <si>
    <t>Установка полусфер на дворовой территории</t>
  </si>
  <si>
    <t>Замена мусоприемного клапана под.10</t>
  </si>
  <si>
    <t>Ремонт клапана мусоропровода со сваркой под.10</t>
  </si>
  <si>
    <t>Маслянная окраска бордюрного камня и полусвер</t>
  </si>
  <si>
    <t>Вызов мастера(слесаря, плотника,электрика)кв.73,49,293,297</t>
  </si>
  <si>
    <t>Масляная покраска металлических входных дверей  с 2 сторон(2*5,98+9,64) 4 шт под.7,8,9,10</t>
  </si>
  <si>
    <t xml:space="preserve"> Восстановление отдельных участков железобетонных полов под.7,8 эт.1 под.5 </t>
  </si>
  <si>
    <t>Демонтаж и монтаж мусороклапана для прочистки</t>
  </si>
  <si>
    <t>Устройство полиуретановых полов 2  под., 9 этаж</t>
  </si>
  <si>
    <t>Ремонт штукатурки стены, 4 под.</t>
  </si>
  <si>
    <t xml:space="preserve">Техническое диагностирование внутригазового оборудования </t>
  </si>
  <si>
    <t>кв.</t>
  </si>
  <si>
    <t>Герметизация панельных стыков кв.20,134,106,103,107,108</t>
  </si>
  <si>
    <t>Услуги спецтехники (Трактор)(Декабрь)</t>
  </si>
  <si>
    <t>5а</t>
  </si>
  <si>
    <t>10а</t>
  </si>
  <si>
    <t>Завоз щебня</t>
  </si>
  <si>
    <t>Оплачены работы  (услуги) 2024г</t>
  </si>
  <si>
    <t>Долг СП перед УК в сумме руб на 01.01.2025г</t>
  </si>
  <si>
    <t>План    работ (услуг ) согласно  договора управления  на  2025год</t>
  </si>
  <si>
    <t>Итого  работ (услуг)необходимо  выполнить в соответствии с требованиями  законодательства РФ в 2025г</t>
  </si>
  <si>
    <t>Задолженнность на 01.01.2025г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</si>
</sst>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.000"/>
    <numFmt numFmtId="166" formatCode="0.000"/>
  </numFmts>
  <fonts count="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2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7" fillId="3" borderId="0" xfId="0" applyFont="1" applyFill="1" applyBorder="1" applyAlignment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/>
    </xf>
    <xf numFmtId="0" fontId="8" fillId="0" borderId="0" xfId="0" applyFont="1"/>
    <xf numFmtId="3" fontId="10" fillId="0" borderId="6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0" fontId="11" fillId="0" borderId="0" xfId="0" applyFont="1"/>
    <xf numFmtId="4" fontId="2" fillId="0" borderId="0" xfId="0" applyNumberFormat="1" applyFont="1" applyFill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5" fillId="3" borderId="5" xfId="0" applyFont="1" applyFill="1" applyBorder="1" applyAlignment="1"/>
    <xf numFmtId="0" fontId="24" fillId="3" borderId="5" xfId="0" applyFont="1" applyFill="1" applyBorder="1" applyAlignment="1">
      <alignment horizontal="center" vertical="center"/>
    </xf>
    <xf numFmtId="4" fontId="24" fillId="0" borderId="5" xfId="0" applyNumberFormat="1" applyFont="1" applyBorder="1" applyAlignment="1">
      <alignment horizontal="right" vertical="center"/>
    </xf>
    <xf numFmtId="4" fontId="22" fillId="3" borderId="5" xfId="0" applyNumberFormat="1" applyFont="1" applyFill="1" applyBorder="1" applyAlignment="1">
      <alignment horizontal="right"/>
    </xf>
    <xf numFmtId="4" fontId="22" fillId="3" borderId="5" xfId="0" applyNumberFormat="1" applyFont="1" applyFill="1" applyBorder="1" applyAlignment="1">
      <alignment horizontal="center" vertical="center"/>
    </xf>
    <xf numFmtId="0" fontId="23" fillId="0" borderId="13" xfId="0" applyFont="1" applyBorder="1" applyAlignment="1"/>
    <xf numFmtId="4" fontId="22" fillId="3" borderId="15" xfId="0" applyNumberFormat="1" applyFont="1" applyFill="1" applyBorder="1" applyAlignment="1">
      <alignment horizontal="right"/>
    </xf>
    <xf numFmtId="4" fontId="26" fillId="3" borderId="14" xfId="0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 wrapText="1"/>
    </xf>
    <xf numFmtId="4" fontId="28" fillId="3" borderId="5" xfId="0" applyNumberFormat="1" applyFont="1" applyFill="1" applyBorder="1" applyAlignment="1">
      <alignment vertical="center"/>
    </xf>
    <xf numFmtId="4" fontId="29" fillId="3" borderId="5" xfId="0" applyNumberFormat="1" applyFont="1" applyFill="1" applyBorder="1" applyAlignment="1">
      <alignment vertical="center"/>
    </xf>
    <xf numFmtId="0" fontId="23" fillId="0" borderId="0" xfId="0" applyFont="1" applyBorder="1" applyAlignment="1"/>
    <xf numFmtId="4" fontId="26" fillId="3" borderId="0" xfId="0" applyNumberFormat="1" applyFont="1" applyFill="1" applyBorder="1" applyAlignment="1">
      <alignment horizontal="left"/>
    </xf>
    <xf numFmtId="4" fontId="25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3" fontId="10" fillId="0" borderId="0" xfId="0" applyNumberFormat="1" applyFont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/>
    </xf>
    <xf numFmtId="0" fontId="31" fillId="3" borderId="5" xfId="0" applyFont="1" applyFill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30" fillId="3" borderId="5" xfId="0" applyFont="1" applyFill="1" applyBorder="1" applyAlignment="1">
      <alignment horizontal="center"/>
    </xf>
    <xf numFmtId="4" fontId="9" fillId="3" borderId="5" xfId="0" applyNumberFormat="1" applyFont="1" applyFill="1" applyBorder="1"/>
    <xf numFmtId="49" fontId="10" fillId="0" borderId="13" xfId="0" applyNumberFormat="1" applyFont="1" applyBorder="1" applyAlignment="1">
      <alignment horizontal="center" vertical="center"/>
    </xf>
    <xf numFmtId="0" fontId="32" fillId="3" borderId="5" xfId="0" applyFont="1" applyFill="1" applyBorder="1" applyAlignment="1">
      <alignment horizontal="center"/>
    </xf>
    <xf numFmtId="3" fontId="0" fillId="0" borderId="16" xfId="0" applyNumberFormat="1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/>
    </xf>
    <xf numFmtId="0" fontId="33" fillId="3" borderId="5" xfId="0" applyFont="1" applyFill="1" applyBorder="1" applyAlignment="1">
      <alignment horizontal="center"/>
    </xf>
    <xf numFmtId="165" fontId="5" fillId="0" borderId="6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2" fontId="33" fillId="3" borderId="5" xfId="0" applyNumberFormat="1" applyFont="1" applyFill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 wrapText="1"/>
    </xf>
    <xf numFmtId="0" fontId="34" fillId="3" borderId="5" xfId="0" applyFont="1" applyFill="1" applyBorder="1" applyAlignment="1">
      <alignment horizontal="right"/>
    </xf>
    <xf numFmtId="164" fontId="5" fillId="3" borderId="6" xfId="1" applyFont="1" applyFill="1" applyBorder="1" applyAlignment="1">
      <alignment horizontal="right" vertical="center" wrapText="1"/>
    </xf>
    <xf numFmtId="0" fontId="34" fillId="0" borderId="5" xfId="0" applyFont="1" applyBorder="1" applyAlignment="1">
      <alignment horizontal="right" wrapText="1"/>
    </xf>
    <xf numFmtId="0" fontId="35" fillId="3" borderId="5" xfId="0" applyFont="1" applyFill="1" applyBorder="1" applyAlignment="1">
      <alignment horizontal="right"/>
    </xf>
    <xf numFmtId="0" fontId="34" fillId="3" borderId="13" xfId="0" applyFont="1" applyFill="1" applyBorder="1" applyAlignment="1">
      <alignment horizontal="right" wrapText="1"/>
    </xf>
    <xf numFmtId="0" fontId="34" fillId="3" borderId="5" xfId="0" applyFont="1" applyFill="1" applyBorder="1" applyAlignment="1">
      <alignment horizontal="right" wrapText="1"/>
    </xf>
    <xf numFmtId="0" fontId="36" fillId="3" borderId="13" xfId="0" applyFont="1" applyFill="1" applyBorder="1" applyAlignment="1">
      <alignment horizontal="right" wrapText="1"/>
    </xf>
    <xf numFmtId="164" fontId="5" fillId="3" borderId="10" xfId="1" applyFont="1" applyFill="1" applyBorder="1" applyAlignment="1">
      <alignment horizontal="right" vertical="center" wrapText="1"/>
    </xf>
    <xf numFmtId="2" fontId="9" fillId="0" borderId="5" xfId="0" applyNumberFormat="1" applyFont="1" applyBorder="1" applyAlignment="1">
      <alignment horizontal="right"/>
    </xf>
    <xf numFmtId="2" fontId="33" fillId="3" borderId="5" xfId="0" applyNumberFormat="1" applyFont="1" applyFill="1" applyBorder="1" applyAlignment="1">
      <alignment horizontal="center"/>
    </xf>
    <xf numFmtId="0" fontId="37" fillId="3" borderId="12" xfId="0" applyFont="1" applyFill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/>
    </xf>
    <xf numFmtId="0" fontId="33" fillId="0" borderId="5" xfId="0" applyFont="1" applyFill="1" applyBorder="1" applyAlignment="1">
      <alignment horizontal="center"/>
    </xf>
    <xf numFmtId="2" fontId="33" fillId="0" borderId="5" xfId="0" applyNumberFormat="1" applyFont="1" applyBorder="1" applyAlignment="1">
      <alignment horizontal="center"/>
    </xf>
    <xf numFmtId="0" fontId="33" fillId="0" borderId="5" xfId="0" applyFont="1" applyFill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2" fontId="38" fillId="3" borderId="5" xfId="0" applyNumberFormat="1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/>
    </xf>
    <xf numFmtId="43" fontId="10" fillId="0" borderId="5" xfId="2" applyFont="1" applyFill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7"/>
  <sheetViews>
    <sheetView tabSelected="1" topLeftCell="A38" workbookViewId="0">
      <selection activeCell="H40" sqref="H40:S44"/>
    </sheetView>
  </sheetViews>
  <sheetFormatPr defaultRowHeight="14.4"/>
  <cols>
    <col min="1" max="1" width="3.88671875" customWidth="1"/>
    <col min="2" max="2" width="40.88671875" customWidth="1"/>
    <col min="3" max="3" width="7.6640625" customWidth="1"/>
    <col min="4" max="4" width="10.88671875" customWidth="1"/>
    <col min="5" max="5" width="9.33203125" customWidth="1"/>
    <col min="6" max="6" width="9.44140625" customWidth="1"/>
    <col min="7" max="7" width="17.109375" customWidth="1"/>
    <col min="10" max="10" width="11.44140625" bestFit="1" customWidth="1"/>
  </cols>
  <sheetData>
    <row r="1" spans="1:7">
      <c r="E1" s="163" t="s">
        <v>15</v>
      </c>
      <c r="F1" s="163"/>
    </row>
    <row r="2" spans="1:7">
      <c r="E2" s="163" t="s">
        <v>71</v>
      </c>
      <c r="F2" s="163"/>
      <c r="G2" s="164"/>
    </row>
    <row r="3" spans="1:7">
      <c r="E3" s="163" t="s">
        <v>16</v>
      </c>
      <c r="F3" s="163"/>
      <c r="G3" s="164"/>
    </row>
    <row r="5" spans="1:7">
      <c r="A5" s="163" t="s">
        <v>17</v>
      </c>
      <c r="B5" s="163"/>
      <c r="C5" s="163"/>
      <c r="D5" s="163"/>
      <c r="E5" s="163"/>
      <c r="F5" s="163"/>
    </row>
    <row r="6" spans="1:7">
      <c r="A6" s="163" t="s">
        <v>124</v>
      </c>
      <c r="B6" s="163"/>
      <c r="C6" s="163"/>
      <c r="D6" s="163"/>
      <c r="E6" s="163"/>
      <c r="F6" s="163"/>
    </row>
    <row r="7" spans="1:7" ht="15" customHeight="1">
      <c r="A7" s="42"/>
      <c r="B7" s="42"/>
      <c r="C7" s="42"/>
      <c r="D7" s="42"/>
      <c r="E7" s="42"/>
      <c r="F7" s="42"/>
    </row>
    <row r="8" spans="1:7" ht="18" customHeight="1">
      <c r="A8" s="1"/>
      <c r="B8" s="2" t="s">
        <v>18</v>
      </c>
      <c r="C8" s="3"/>
      <c r="D8" s="16" t="e">
        <f>#REF!+#REF!</f>
        <v>#REF!</v>
      </c>
      <c r="E8" s="4"/>
      <c r="F8" s="4"/>
      <c r="G8" s="77">
        <v>19.170000000000002</v>
      </c>
    </row>
    <row r="9" spans="1:7" ht="15.75" customHeight="1">
      <c r="A9" s="1"/>
      <c r="B9" s="43" t="s">
        <v>50</v>
      </c>
      <c r="C9" s="5"/>
      <c r="D9" s="17"/>
      <c r="E9" s="6"/>
      <c r="F9" s="6"/>
      <c r="G9" s="44">
        <v>20114.71</v>
      </c>
    </row>
    <row r="10" spans="1:7" ht="15.75" customHeight="1">
      <c r="A10" s="7"/>
      <c r="B10" s="19" t="s">
        <v>0</v>
      </c>
      <c r="C10" s="4"/>
      <c r="D10" s="18">
        <v>331.7</v>
      </c>
      <c r="E10" s="8"/>
      <c r="F10" s="41"/>
      <c r="G10" s="44">
        <v>3197.8</v>
      </c>
    </row>
    <row r="11" spans="1:7">
      <c r="A11" s="1"/>
      <c r="B11" s="43" t="s">
        <v>19</v>
      </c>
      <c r="C11" s="5"/>
      <c r="D11" s="17"/>
      <c r="E11" s="6"/>
      <c r="F11" s="6"/>
      <c r="G11" s="58">
        <v>5757060.9199999999</v>
      </c>
    </row>
    <row r="12" spans="1:7">
      <c r="A12" s="1"/>
      <c r="B12" s="43" t="s">
        <v>20</v>
      </c>
      <c r="C12" s="5"/>
      <c r="D12" s="17"/>
      <c r="E12" s="6"/>
      <c r="F12" s="6"/>
      <c r="G12" s="58">
        <v>5451604.3399999999</v>
      </c>
    </row>
    <row r="13" spans="1:7">
      <c r="A13" s="1"/>
      <c r="B13" s="43" t="s">
        <v>152</v>
      </c>
      <c r="C13" s="5"/>
      <c r="D13" s="17"/>
      <c r="E13" s="6"/>
      <c r="F13" s="6"/>
      <c r="G13" s="58">
        <v>1025910.51</v>
      </c>
    </row>
    <row r="14" spans="1:7" ht="17.25" customHeight="1" thickBot="1">
      <c r="A14" s="7"/>
      <c r="B14" s="14" t="s">
        <v>14</v>
      </c>
      <c r="C14" s="4"/>
      <c r="D14" s="15"/>
      <c r="E14" s="15"/>
      <c r="F14" s="9"/>
      <c r="G14" s="45">
        <v>12</v>
      </c>
    </row>
    <row r="15" spans="1:7" ht="15" customHeight="1">
      <c r="A15" s="166" t="s">
        <v>1</v>
      </c>
      <c r="B15" s="168" t="s">
        <v>2</v>
      </c>
      <c r="C15" s="170" t="s">
        <v>21</v>
      </c>
      <c r="D15" s="165" t="s">
        <v>23</v>
      </c>
      <c r="E15" s="161" t="s">
        <v>22</v>
      </c>
      <c r="F15" s="165" t="s">
        <v>24</v>
      </c>
      <c r="G15" s="46" t="s">
        <v>25</v>
      </c>
    </row>
    <row r="16" spans="1:7">
      <c r="A16" s="167"/>
      <c r="B16" s="169"/>
      <c r="C16" s="161"/>
      <c r="D16" s="165"/>
      <c r="E16" s="162"/>
      <c r="F16" s="165"/>
      <c r="G16" s="46" t="s">
        <v>26</v>
      </c>
    </row>
    <row r="17" spans="1:7" ht="27.6">
      <c r="A17" s="34">
        <v>1</v>
      </c>
      <c r="B17" s="47" t="s">
        <v>3</v>
      </c>
      <c r="C17" s="28"/>
      <c r="D17" s="29"/>
      <c r="E17" s="30"/>
      <c r="F17" s="54"/>
      <c r="G17" s="72"/>
    </row>
    <row r="18" spans="1:7" ht="23.25" customHeight="1">
      <c r="A18" s="35"/>
      <c r="B18" s="52" t="s">
        <v>28</v>
      </c>
      <c r="C18" s="28" t="s">
        <v>27</v>
      </c>
      <c r="D18" s="29">
        <v>20114.71</v>
      </c>
      <c r="E18" s="57">
        <v>3.8</v>
      </c>
      <c r="F18" s="55">
        <v>12</v>
      </c>
      <c r="G18" s="74">
        <v>917230.77599999984</v>
      </c>
    </row>
    <row r="19" spans="1:7" ht="25.5" customHeight="1">
      <c r="A19" s="36" t="s">
        <v>4</v>
      </c>
      <c r="B19" s="48" t="s">
        <v>29</v>
      </c>
      <c r="C19" s="28"/>
      <c r="D19" s="29"/>
      <c r="E19" s="57"/>
      <c r="F19" s="55"/>
      <c r="G19" s="74">
        <v>289716.17359999998</v>
      </c>
    </row>
    <row r="20" spans="1:7" ht="18" customHeight="1">
      <c r="A20" s="36"/>
      <c r="B20" s="53" t="s">
        <v>30</v>
      </c>
      <c r="C20" s="28" t="s">
        <v>48</v>
      </c>
      <c r="D20" s="55">
        <v>853</v>
      </c>
      <c r="E20" s="57">
        <v>7</v>
      </c>
      <c r="F20" s="55">
        <v>12</v>
      </c>
      <c r="G20" s="73">
        <v>71652</v>
      </c>
    </row>
    <row r="21" spans="1:7" ht="18.75" customHeight="1">
      <c r="A21" s="36"/>
      <c r="B21" s="53" t="s">
        <v>31</v>
      </c>
      <c r="C21" s="28" t="s">
        <v>49</v>
      </c>
      <c r="D21" s="129">
        <v>5451604.3399999999</v>
      </c>
      <c r="E21" s="57">
        <v>0.04</v>
      </c>
      <c r="F21" s="56">
        <v>1</v>
      </c>
      <c r="G21" s="73">
        <v>218064.17360000001</v>
      </c>
    </row>
    <row r="22" spans="1:7" ht="23.25" customHeight="1">
      <c r="A22" s="36" t="s">
        <v>5</v>
      </c>
      <c r="B22" s="49" t="s">
        <v>32</v>
      </c>
      <c r="C22" s="71"/>
      <c r="D22" s="29"/>
      <c r="E22" s="57"/>
      <c r="F22" s="56"/>
      <c r="G22" s="74">
        <v>297301.12976000004</v>
      </c>
    </row>
    <row r="23" spans="1:7" ht="26.25" customHeight="1">
      <c r="A23" s="36"/>
      <c r="B23" s="141" t="s">
        <v>125</v>
      </c>
      <c r="C23" s="126" t="s">
        <v>27</v>
      </c>
      <c r="D23" s="137">
        <v>0.5</v>
      </c>
      <c r="E23" s="150">
        <v>887.91840000000002</v>
      </c>
      <c r="F23" s="56">
        <v>1</v>
      </c>
      <c r="G23" s="73">
        <v>443.95920000000001</v>
      </c>
    </row>
    <row r="24" spans="1:7" ht="26.25" customHeight="1">
      <c r="A24" s="130"/>
      <c r="B24" s="141" t="s">
        <v>126</v>
      </c>
      <c r="C24" s="126" t="s">
        <v>27</v>
      </c>
      <c r="D24" s="137">
        <v>1.3</v>
      </c>
      <c r="E24" s="150">
        <v>1251.0432000000001</v>
      </c>
      <c r="F24" s="56">
        <v>1</v>
      </c>
      <c r="G24" s="73">
        <v>1626.35616</v>
      </c>
    </row>
    <row r="25" spans="1:7" ht="27.75" customHeight="1">
      <c r="A25" s="130"/>
      <c r="B25" s="141" t="s">
        <v>127</v>
      </c>
      <c r="C25" s="131" t="s">
        <v>52</v>
      </c>
      <c r="D25" s="151">
        <v>1</v>
      </c>
      <c r="E25" s="138">
        <v>1155.4559999999999</v>
      </c>
      <c r="F25" s="56">
        <v>1</v>
      </c>
      <c r="G25" s="73">
        <v>1155.4559999999999</v>
      </c>
    </row>
    <row r="26" spans="1:7" ht="19.5" customHeight="1">
      <c r="A26" s="36"/>
      <c r="B26" s="142" t="s">
        <v>128</v>
      </c>
      <c r="C26" s="135" t="s">
        <v>129</v>
      </c>
      <c r="D26" s="152">
        <v>40</v>
      </c>
      <c r="E26" s="152">
        <v>95</v>
      </c>
      <c r="F26" s="136">
        <v>1</v>
      </c>
      <c r="G26" s="73">
        <v>3800</v>
      </c>
    </row>
    <row r="27" spans="1:7" ht="25.5" customHeight="1">
      <c r="A27" s="36"/>
      <c r="B27" s="143" t="s">
        <v>130</v>
      </c>
      <c r="C27" s="127" t="s">
        <v>27</v>
      </c>
      <c r="D27" s="153">
        <v>1.5</v>
      </c>
      <c r="E27" s="154">
        <v>1038.9168</v>
      </c>
      <c r="F27" s="56">
        <v>1</v>
      </c>
      <c r="G27" s="73">
        <v>1558.3751999999999</v>
      </c>
    </row>
    <row r="28" spans="1:7" ht="25.5" customHeight="1">
      <c r="A28" s="36"/>
      <c r="B28" s="143" t="s">
        <v>131</v>
      </c>
      <c r="C28" s="125" t="s">
        <v>52</v>
      </c>
      <c r="D28" s="155">
        <v>30</v>
      </c>
      <c r="E28" s="156">
        <v>1520</v>
      </c>
      <c r="F28" s="56">
        <v>1</v>
      </c>
      <c r="G28" s="73">
        <v>45600</v>
      </c>
    </row>
    <row r="29" spans="1:7" ht="25.5" customHeight="1">
      <c r="A29" s="36"/>
      <c r="B29" s="144" t="s">
        <v>132</v>
      </c>
      <c r="C29" s="128" t="s">
        <v>52</v>
      </c>
      <c r="D29" s="157">
        <v>1</v>
      </c>
      <c r="E29" s="158">
        <v>7429.6080000000002</v>
      </c>
      <c r="F29" s="56">
        <v>1</v>
      </c>
      <c r="G29" s="73">
        <v>7429.6080000000002</v>
      </c>
    </row>
    <row r="30" spans="1:7" ht="25.5" customHeight="1">
      <c r="A30" s="36"/>
      <c r="B30" s="144" t="s">
        <v>133</v>
      </c>
      <c r="C30" s="128" t="s">
        <v>52</v>
      </c>
      <c r="D30" s="157">
        <v>1</v>
      </c>
      <c r="E30" s="158">
        <v>855.84960000000012</v>
      </c>
      <c r="F30" s="56">
        <v>1</v>
      </c>
      <c r="G30" s="73">
        <v>855.84960000000012</v>
      </c>
    </row>
    <row r="31" spans="1:7" ht="25.5" customHeight="1">
      <c r="A31" s="36"/>
      <c r="B31" s="141" t="s">
        <v>134</v>
      </c>
      <c r="C31" s="125" t="s">
        <v>27</v>
      </c>
      <c r="D31" s="134">
        <v>75</v>
      </c>
      <c r="E31" s="150">
        <v>400.72</v>
      </c>
      <c r="F31" s="56">
        <v>1</v>
      </c>
      <c r="G31" s="73">
        <v>30054.000000000004</v>
      </c>
    </row>
    <row r="32" spans="1:7" ht="25.5" customHeight="1">
      <c r="A32" s="36"/>
      <c r="B32" s="145" t="s">
        <v>135</v>
      </c>
      <c r="C32" s="125" t="s">
        <v>51</v>
      </c>
      <c r="D32" s="137">
        <v>4</v>
      </c>
      <c r="E32" s="137">
        <v>259.2</v>
      </c>
      <c r="F32" s="56">
        <v>1</v>
      </c>
      <c r="G32" s="73">
        <v>1036.8</v>
      </c>
    </row>
    <row r="33" spans="1:9" ht="42" customHeight="1">
      <c r="A33" s="36"/>
      <c r="B33" s="146" t="s">
        <v>136</v>
      </c>
      <c r="C33" s="133" t="s">
        <v>27</v>
      </c>
      <c r="D33" s="159">
        <v>89.16</v>
      </c>
      <c r="E33" s="156">
        <v>261.83999999999997</v>
      </c>
      <c r="F33" s="56">
        <v>1</v>
      </c>
      <c r="G33" s="73">
        <v>23345.654399999996</v>
      </c>
    </row>
    <row r="34" spans="1:9" ht="27" customHeight="1">
      <c r="A34" s="36"/>
      <c r="B34" s="143" t="s">
        <v>137</v>
      </c>
      <c r="C34" s="127" t="s">
        <v>27</v>
      </c>
      <c r="D34" s="155">
        <v>6.5</v>
      </c>
      <c r="E34" s="156">
        <v>1038.9168</v>
      </c>
      <c r="F34" s="56">
        <v>1</v>
      </c>
      <c r="G34" s="73">
        <v>6752.9591999999993</v>
      </c>
    </row>
    <row r="35" spans="1:9" ht="27" customHeight="1">
      <c r="A35" s="36"/>
      <c r="B35" s="147" t="s">
        <v>138</v>
      </c>
      <c r="C35" s="134" t="s">
        <v>52</v>
      </c>
      <c r="D35" s="137">
        <v>4</v>
      </c>
      <c r="E35" s="138">
        <v>1875.528</v>
      </c>
      <c r="F35" s="56">
        <v>1</v>
      </c>
      <c r="G35" s="73">
        <v>7502.1120000000001</v>
      </c>
    </row>
    <row r="36" spans="1:9" ht="29.4" customHeight="1">
      <c r="A36" s="36"/>
      <c r="B36" s="148" t="s">
        <v>139</v>
      </c>
      <c r="C36" s="139" t="s">
        <v>27</v>
      </c>
      <c r="D36" s="57">
        <v>22</v>
      </c>
      <c r="E36" s="57">
        <v>2500</v>
      </c>
      <c r="F36" s="56">
        <v>1</v>
      </c>
      <c r="G36" s="73">
        <v>55000</v>
      </c>
    </row>
    <row r="37" spans="1:9" ht="24.75" customHeight="1">
      <c r="A37" s="36"/>
      <c r="B37" s="145" t="s">
        <v>140</v>
      </c>
      <c r="C37" s="139" t="s">
        <v>27</v>
      </c>
      <c r="D37" s="137">
        <v>8.8000000000000007</v>
      </c>
      <c r="E37" s="138">
        <v>600</v>
      </c>
      <c r="F37" s="56">
        <v>1</v>
      </c>
      <c r="G37" s="73">
        <v>5280</v>
      </c>
    </row>
    <row r="38" spans="1:9" ht="29.4" customHeight="1">
      <c r="A38" s="36"/>
      <c r="B38" s="148" t="s">
        <v>143</v>
      </c>
      <c r="C38" s="139" t="s">
        <v>129</v>
      </c>
      <c r="D38" s="57">
        <v>134</v>
      </c>
      <c r="E38" s="57">
        <v>790</v>
      </c>
      <c r="F38" s="56">
        <v>1</v>
      </c>
      <c r="G38" s="73">
        <v>105860</v>
      </c>
    </row>
    <row r="39" spans="1:9" ht="25.5" customHeight="1">
      <c r="A39" s="36" t="s">
        <v>6</v>
      </c>
      <c r="B39" s="48" t="s">
        <v>33</v>
      </c>
      <c r="C39" s="28"/>
      <c r="D39" s="29"/>
      <c r="E39" s="57"/>
      <c r="F39" s="56"/>
      <c r="G39" s="74">
        <v>1010090.8400000001</v>
      </c>
    </row>
    <row r="40" spans="1:9" ht="26.25" customHeight="1">
      <c r="A40" s="37"/>
      <c r="B40" s="65" t="s">
        <v>60</v>
      </c>
      <c r="C40" s="71" t="s">
        <v>51</v>
      </c>
      <c r="D40" s="55">
        <v>1</v>
      </c>
      <c r="E40" s="70" t="s">
        <v>70</v>
      </c>
      <c r="F40" s="55">
        <v>12</v>
      </c>
      <c r="G40" s="73">
        <v>108341.97000000002</v>
      </c>
    </row>
    <row r="41" spans="1:9" ht="19.5" customHeight="1">
      <c r="A41" s="37"/>
      <c r="B41" s="65" t="s">
        <v>61</v>
      </c>
      <c r="C41" s="71" t="s">
        <v>51</v>
      </c>
      <c r="D41" s="55">
        <v>1</v>
      </c>
      <c r="E41" s="70" t="s">
        <v>70</v>
      </c>
      <c r="F41" s="55">
        <v>12</v>
      </c>
      <c r="G41" s="73">
        <v>496899.38</v>
      </c>
      <c r="I41" s="124"/>
    </row>
    <row r="42" spans="1:9" ht="13.5" customHeight="1">
      <c r="A42" s="37"/>
      <c r="B42" s="65" t="s">
        <v>62</v>
      </c>
      <c r="C42" s="71" t="s">
        <v>51</v>
      </c>
      <c r="D42" s="55">
        <v>1</v>
      </c>
      <c r="E42" s="70" t="s">
        <v>70</v>
      </c>
      <c r="F42" s="55">
        <v>12</v>
      </c>
      <c r="G42" s="73">
        <v>84561.63</v>
      </c>
    </row>
    <row r="43" spans="1:9" ht="13.5" customHeight="1">
      <c r="A43" s="37"/>
      <c r="B43" s="65" t="s">
        <v>63</v>
      </c>
      <c r="C43" s="71" t="s">
        <v>51</v>
      </c>
      <c r="D43" s="55">
        <v>1</v>
      </c>
      <c r="E43" s="70" t="s">
        <v>70</v>
      </c>
      <c r="F43" s="55">
        <v>12</v>
      </c>
      <c r="G43" s="73">
        <v>166988.10000000003</v>
      </c>
    </row>
    <row r="44" spans="1:9" ht="23.25" customHeight="1">
      <c r="A44" s="37"/>
      <c r="B44" s="65" t="s">
        <v>64</v>
      </c>
      <c r="C44" s="71" t="s">
        <v>51</v>
      </c>
      <c r="D44" s="55">
        <v>1</v>
      </c>
      <c r="E44" s="70" t="s">
        <v>70</v>
      </c>
      <c r="F44" s="55">
        <v>12</v>
      </c>
      <c r="G44" s="73">
        <v>153299.76</v>
      </c>
      <c r="I44" s="132"/>
    </row>
    <row r="45" spans="1:9" ht="15" customHeight="1">
      <c r="A45" s="66" t="s">
        <v>8</v>
      </c>
      <c r="B45" s="50" t="s">
        <v>12</v>
      </c>
      <c r="C45" s="71" t="s">
        <v>51</v>
      </c>
      <c r="D45" s="29">
        <v>20114.71</v>
      </c>
      <c r="E45" s="57">
        <v>0.78</v>
      </c>
      <c r="F45" s="55">
        <v>10</v>
      </c>
      <c r="G45" s="74">
        <v>156894.73800000001</v>
      </c>
    </row>
    <row r="46" spans="1:9" ht="15" customHeight="1">
      <c r="A46" s="66" t="s">
        <v>145</v>
      </c>
      <c r="B46" s="50" t="s">
        <v>12</v>
      </c>
      <c r="C46" s="71" t="s">
        <v>51</v>
      </c>
      <c r="D46" s="29">
        <v>20114.71</v>
      </c>
      <c r="E46" s="57">
        <v>1</v>
      </c>
      <c r="F46" s="55">
        <v>2</v>
      </c>
      <c r="G46" s="74">
        <v>40229.42</v>
      </c>
    </row>
    <row r="47" spans="1:9" ht="21" customHeight="1">
      <c r="A47" s="66" t="s">
        <v>9</v>
      </c>
      <c r="B47" s="50" t="s">
        <v>114</v>
      </c>
      <c r="C47" s="71" t="s">
        <v>119</v>
      </c>
      <c r="D47" s="29">
        <v>1</v>
      </c>
      <c r="E47" s="57">
        <v>199766.37</v>
      </c>
      <c r="F47" s="56">
        <v>1</v>
      </c>
      <c r="G47" s="74">
        <v>199766.37</v>
      </c>
    </row>
    <row r="48" spans="1:9" ht="16.5" hidden="1" customHeight="1">
      <c r="A48" s="66"/>
      <c r="B48" s="51" t="s">
        <v>34</v>
      </c>
      <c r="C48" s="71" t="s">
        <v>54</v>
      </c>
      <c r="D48" s="29"/>
      <c r="E48" s="57"/>
      <c r="F48" s="56"/>
      <c r="G48" s="73"/>
    </row>
    <row r="49" spans="1:7" ht="25.2" customHeight="1">
      <c r="A49" s="66"/>
      <c r="B49" s="51" t="s">
        <v>141</v>
      </c>
      <c r="C49" s="71" t="s">
        <v>142</v>
      </c>
      <c r="D49" s="29">
        <v>357</v>
      </c>
      <c r="E49" s="57">
        <v>200</v>
      </c>
      <c r="F49" s="56">
        <v>1</v>
      </c>
      <c r="G49" s="74">
        <v>71400</v>
      </c>
    </row>
    <row r="50" spans="1:7" ht="23.25" customHeight="1">
      <c r="A50" s="66" t="s">
        <v>57</v>
      </c>
      <c r="B50" s="50" t="s">
        <v>35</v>
      </c>
      <c r="C50" s="71"/>
      <c r="D50" s="29"/>
      <c r="E50" s="57"/>
      <c r="F50" s="56"/>
      <c r="G50" s="74"/>
    </row>
    <row r="51" spans="1:7" ht="21" customHeight="1">
      <c r="A51" s="66"/>
      <c r="B51" s="51" t="s">
        <v>36</v>
      </c>
      <c r="C51" s="71" t="s">
        <v>52</v>
      </c>
      <c r="D51" s="55">
        <v>357</v>
      </c>
      <c r="E51" s="57">
        <v>13.68</v>
      </c>
      <c r="F51" s="56">
        <v>2</v>
      </c>
      <c r="G51" s="74">
        <v>4883.76</v>
      </c>
    </row>
    <row r="52" spans="1:7" ht="15" customHeight="1">
      <c r="A52" s="66" t="s">
        <v>58</v>
      </c>
      <c r="B52" s="50" t="s">
        <v>37</v>
      </c>
      <c r="C52" s="71"/>
      <c r="D52" s="55"/>
      <c r="E52" s="57"/>
      <c r="F52" s="56"/>
      <c r="G52" s="74"/>
    </row>
    <row r="53" spans="1:7" ht="15" customHeight="1">
      <c r="A53" s="66"/>
      <c r="B53" s="51" t="s">
        <v>38</v>
      </c>
      <c r="C53" s="71" t="s">
        <v>52</v>
      </c>
      <c r="D53" s="55">
        <v>10</v>
      </c>
      <c r="E53" s="57">
        <v>2669.9</v>
      </c>
      <c r="F53" s="55">
        <v>12</v>
      </c>
      <c r="G53" s="74">
        <v>320388</v>
      </c>
    </row>
    <row r="54" spans="1:7" ht="15" customHeight="1">
      <c r="A54" s="66" t="s">
        <v>10</v>
      </c>
      <c r="B54" s="50" t="s">
        <v>39</v>
      </c>
      <c r="C54" s="71"/>
      <c r="D54" s="55"/>
      <c r="E54" s="57"/>
      <c r="F54" s="56"/>
      <c r="G54" s="74"/>
    </row>
    <row r="55" spans="1:7" ht="22.5" customHeight="1">
      <c r="A55" s="66"/>
      <c r="B55" s="51" t="s">
        <v>40</v>
      </c>
      <c r="C55" s="71" t="s">
        <v>52</v>
      </c>
      <c r="D55" s="55">
        <v>10</v>
      </c>
      <c r="E55" s="57">
        <v>3500</v>
      </c>
      <c r="F55" s="55">
        <v>12</v>
      </c>
      <c r="G55" s="74">
        <v>420000</v>
      </c>
    </row>
    <row r="56" spans="1:7" ht="24" customHeight="1">
      <c r="A56" s="66"/>
      <c r="B56" s="51" t="s">
        <v>55</v>
      </c>
      <c r="C56" s="71" t="s">
        <v>52</v>
      </c>
      <c r="D56" s="29">
        <v>10</v>
      </c>
      <c r="E56" s="57">
        <v>2800</v>
      </c>
      <c r="F56" s="55">
        <v>1</v>
      </c>
      <c r="G56" s="74">
        <v>28000</v>
      </c>
    </row>
    <row r="57" spans="1:7" ht="15" customHeight="1">
      <c r="A57" s="66" t="s">
        <v>11</v>
      </c>
      <c r="B57" s="47" t="s">
        <v>41</v>
      </c>
      <c r="C57" s="71" t="s">
        <v>51</v>
      </c>
      <c r="D57" s="29">
        <v>20114.71</v>
      </c>
      <c r="E57" s="57">
        <v>0.13</v>
      </c>
      <c r="F57" s="55">
        <v>10</v>
      </c>
      <c r="G57" s="74">
        <v>26149.123</v>
      </c>
    </row>
    <row r="58" spans="1:7" ht="15" customHeight="1">
      <c r="A58" s="66" t="s">
        <v>146</v>
      </c>
      <c r="B58" s="47" t="s">
        <v>41</v>
      </c>
      <c r="C58" s="71" t="s">
        <v>51</v>
      </c>
      <c r="D58" s="29">
        <v>5352.37</v>
      </c>
      <c r="E58" s="57">
        <v>0.99</v>
      </c>
      <c r="F58" s="55">
        <v>2</v>
      </c>
      <c r="G58" s="74">
        <v>10597.6926</v>
      </c>
    </row>
    <row r="59" spans="1:7" ht="15.75" customHeight="1">
      <c r="A59" s="66" t="s">
        <v>13</v>
      </c>
      <c r="B59" s="50" t="s">
        <v>7</v>
      </c>
      <c r="C59" s="28"/>
      <c r="D59" s="29"/>
      <c r="E59" s="57"/>
      <c r="F59" s="56"/>
      <c r="G59" s="74"/>
    </row>
    <row r="60" spans="1:7" ht="16.5" hidden="1" customHeight="1">
      <c r="A60" s="66"/>
      <c r="B60" s="51" t="s">
        <v>42</v>
      </c>
      <c r="C60" s="28" t="s">
        <v>53</v>
      </c>
      <c r="D60" s="29">
        <v>3197.8</v>
      </c>
      <c r="E60" s="57">
        <v>0</v>
      </c>
      <c r="F60" s="56">
        <v>1</v>
      </c>
      <c r="G60" s="73"/>
    </row>
    <row r="61" spans="1:7" ht="16.5" customHeight="1">
      <c r="A61" s="66"/>
      <c r="B61" s="51" t="s">
        <v>65</v>
      </c>
      <c r="C61" s="28" t="s">
        <v>53</v>
      </c>
      <c r="D61" s="29">
        <v>3187.4</v>
      </c>
      <c r="E61" s="57">
        <v>7.57</v>
      </c>
      <c r="F61" s="55">
        <v>12</v>
      </c>
      <c r="G61" s="74">
        <v>289543.41600000003</v>
      </c>
    </row>
    <row r="62" spans="1:7" ht="30" customHeight="1">
      <c r="A62" s="66"/>
      <c r="B62" s="140" t="s">
        <v>120</v>
      </c>
      <c r="C62" s="28" t="s">
        <v>27</v>
      </c>
      <c r="D62" s="29">
        <v>315</v>
      </c>
      <c r="E62" s="57">
        <v>2.75</v>
      </c>
      <c r="F62" s="55">
        <v>1</v>
      </c>
      <c r="G62" s="74">
        <v>866.25</v>
      </c>
    </row>
    <row r="63" spans="1:7" ht="15" customHeight="1">
      <c r="A63" s="67" t="s">
        <v>72</v>
      </c>
      <c r="B63" s="59" t="s">
        <v>56</v>
      </c>
      <c r="C63" s="28"/>
      <c r="D63" s="29"/>
      <c r="E63" s="57"/>
      <c r="F63" s="56"/>
      <c r="G63" s="74">
        <v>460356.36</v>
      </c>
    </row>
    <row r="64" spans="1:7" ht="20.25" customHeight="1">
      <c r="A64" s="38"/>
      <c r="B64" s="51" t="s">
        <v>43</v>
      </c>
      <c r="C64" s="28" t="s">
        <v>53</v>
      </c>
      <c r="D64" s="29">
        <v>4413</v>
      </c>
      <c r="E64" s="57">
        <v>6.2</v>
      </c>
      <c r="F64" s="55">
        <v>12</v>
      </c>
      <c r="G64" s="73">
        <v>328327.2</v>
      </c>
    </row>
    <row r="65" spans="1:10" ht="19.5" customHeight="1">
      <c r="A65" s="35"/>
      <c r="B65" s="52" t="s">
        <v>121</v>
      </c>
      <c r="C65" s="28" t="s">
        <v>116</v>
      </c>
      <c r="D65" s="55">
        <v>5.5</v>
      </c>
      <c r="E65" s="29">
        <v>3500</v>
      </c>
      <c r="F65" s="56">
        <v>1</v>
      </c>
      <c r="G65" s="73">
        <v>19250</v>
      </c>
    </row>
    <row r="66" spans="1:10" ht="27.75" customHeight="1">
      <c r="A66" s="35"/>
      <c r="B66" s="52" t="s">
        <v>73</v>
      </c>
      <c r="C66" s="28" t="s">
        <v>27</v>
      </c>
      <c r="D66" s="29">
        <v>2442.66</v>
      </c>
      <c r="E66" s="29">
        <v>2.6</v>
      </c>
      <c r="F66" s="56">
        <v>10</v>
      </c>
      <c r="G66" s="73">
        <v>63509.16</v>
      </c>
    </row>
    <row r="67" spans="1:10" ht="15" customHeight="1">
      <c r="A67" s="35"/>
      <c r="B67" s="52" t="s">
        <v>66</v>
      </c>
      <c r="C67" s="28" t="s">
        <v>27</v>
      </c>
      <c r="D67" s="29">
        <v>3900</v>
      </c>
      <c r="E67" s="29">
        <v>3.6</v>
      </c>
      <c r="F67" s="56">
        <v>3</v>
      </c>
      <c r="G67" s="73">
        <v>42120</v>
      </c>
    </row>
    <row r="68" spans="1:10" ht="13.5" customHeight="1">
      <c r="A68" s="35"/>
      <c r="B68" s="51" t="s">
        <v>144</v>
      </c>
      <c r="C68" s="28" t="s">
        <v>116</v>
      </c>
      <c r="D68" s="29">
        <v>0.5</v>
      </c>
      <c r="E68" s="29">
        <v>3500</v>
      </c>
      <c r="F68" s="56">
        <v>1</v>
      </c>
      <c r="G68" s="73">
        <v>1750</v>
      </c>
    </row>
    <row r="69" spans="1:10" ht="13.5" customHeight="1">
      <c r="A69" s="35"/>
      <c r="B69" s="51" t="s">
        <v>122</v>
      </c>
      <c r="C69" s="28" t="s">
        <v>51</v>
      </c>
      <c r="D69" s="29">
        <v>1</v>
      </c>
      <c r="E69" s="29">
        <v>1200</v>
      </c>
      <c r="F69" s="56">
        <v>3</v>
      </c>
      <c r="G69" s="73">
        <v>3600</v>
      </c>
    </row>
    <row r="70" spans="1:10" ht="13.5" customHeight="1">
      <c r="A70" s="35"/>
      <c r="B70" s="51" t="s">
        <v>117</v>
      </c>
      <c r="C70" s="28" t="s">
        <v>118</v>
      </c>
      <c r="D70" s="29">
        <v>27</v>
      </c>
      <c r="E70" s="29">
        <v>1820</v>
      </c>
      <c r="F70" s="56">
        <v>1</v>
      </c>
      <c r="G70" s="73">
        <v>49140</v>
      </c>
    </row>
    <row r="71" spans="1:10" ht="13.5" customHeight="1">
      <c r="A71" s="35"/>
      <c r="B71" s="51" t="s">
        <v>147</v>
      </c>
      <c r="C71" s="28" t="s">
        <v>118</v>
      </c>
      <c r="D71" s="29">
        <v>3</v>
      </c>
      <c r="E71" s="29">
        <v>1800</v>
      </c>
      <c r="F71" s="56">
        <v>1</v>
      </c>
      <c r="G71" s="73">
        <v>5400</v>
      </c>
    </row>
    <row r="72" spans="1:10" ht="27.75" customHeight="1">
      <c r="A72" s="63"/>
      <c r="B72" s="64" t="s">
        <v>44</v>
      </c>
      <c r="C72" s="32"/>
      <c r="D72" s="32"/>
      <c r="E72" s="32"/>
      <c r="F72" s="32"/>
      <c r="G72" s="60">
        <v>4543414.0489600003</v>
      </c>
    </row>
    <row r="73" spans="1:10">
      <c r="A73" s="13"/>
      <c r="B73" s="40" t="s">
        <v>46</v>
      </c>
      <c r="C73" s="28" t="s">
        <v>27</v>
      </c>
      <c r="D73" s="29">
        <v>20114.71</v>
      </c>
      <c r="E73" s="160">
        <v>3.55</v>
      </c>
      <c r="F73" s="55">
        <v>12</v>
      </c>
      <c r="G73" s="149">
        <v>811848.58</v>
      </c>
      <c r="H73" s="123"/>
    </row>
    <row r="74" spans="1:10">
      <c r="A74" s="13"/>
      <c r="B74" s="39" t="s">
        <v>45</v>
      </c>
      <c r="C74" s="28" t="s">
        <v>27</v>
      </c>
      <c r="D74" s="29">
        <v>20114.71</v>
      </c>
      <c r="E74" s="68">
        <v>0.38</v>
      </c>
      <c r="F74" s="55">
        <v>12</v>
      </c>
      <c r="G74" s="149">
        <v>32280.53</v>
      </c>
      <c r="H74" s="123"/>
    </row>
    <row r="75" spans="1:10">
      <c r="A75" s="13"/>
      <c r="B75" s="39" t="s">
        <v>47</v>
      </c>
      <c r="C75" s="28" t="s">
        <v>27</v>
      </c>
      <c r="D75" s="29">
        <v>20114.71</v>
      </c>
      <c r="E75" s="68">
        <v>0.09</v>
      </c>
      <c r="F75" s="55">
        <v>12</v>
      </c>
      <c r="G75" s="149">
        <v>98084.96</v>
      </c>
      <c r="H75" s="123"/>
    </row>
    <row r="76" spans="1:10">
      <c r="A76" s="13"/>
      <c r="B76" s="13" t="s">
        <v>59</v>
      </c>
      <c r="C76" s="33"/>
      <c r="D76" s="12"/>
      <c r="E76" s="33"/>
      <c r="F76" s="33"/>
      <c r="G76" s="30">
        <v>5485628.1189600006</v>
      </c>
    </row>
    <row r="77" spans="1:10">
      <c r="A77" s="13"/>
      <c r="B77" s="69" t="s">
        <v>68</v>
      </c>
      <c r="C77" s="33"/>
      <c r="D77" s="12"/>
      <c r="E77" s="33"/>
      <c r="F77" s="33"/>
      <c r="G77" s="30"/>
    </row>
    <row r="78" spans="1:10">
      <c r="B78" s="20" t="s">
        <v>67</v>
      </c>
      <c r="C78" s="21"/>
      <c r="D78" s="21"/>
      <c r="E78" s="22"/>
      <c r="F78" s="23"/>
      <c r="G78" s="129">
        <v>5451604.3399999999</v>
      </c>
      <c r="J78" s="10"/>
    </row>
    <row r="79" spans="1:10">
      <c r="B79" s="62" t="s">
        <v>123</v>
      </c>
      <c r="C79" s="61"/>
      <c r="D79" s="61"/>
      <c r="E79" s="61"/>
      <c r="F79" s="61"/>
      <c r="G79" s="60">
        <v>276238.61</v>
      </c>
      <c r="J79" s="10"/>
    </row>
    <row r="80" spans="1:10">
      <c r="B80" s="24" t="s">
        <v>148</v>
      </c>
      <c r="C80" s="25"/>
      <c r="D80" s="25"/>
      <c r="E80" s="26"/>
      <c r="F80" s="27"/>
      <c r="G80" s="31">
        <v>5485628.1200000001</v>
      </c>
    </row>
    <row r="81" spans="2:7">
      <c r="B81" s="62" t="s">
        <v>149</v>
      </c>
      <c r="C81" s="61"/>
      <c r="D81" s="61"/>
      <c r="E81" s="61"/>
      <c r="F81" s="61"/>
      <c r="G81" s="60">
        <v>310262.39000000025</v>
      </c>
    </row>
    <row r="82" spans="2:7">
      <c r="C82" s="12"/>
      <c r="D82" s="12"/>
      <c r="E82" s="12"/>
      <c r="F82" s="12"/>
    </row>
    <row r="83" spans="2:7">
      <c r="B83" s="11"/>
      <c r="C83" s="75"/>
      <c r="D83" s="12"/>
      <c r="E83" s="12"/>
      <c r="F83" s="12"/>
      <c r="G83" s="76"/>
    </row>
    <row r="84" spans="2:7">
      <c r="C84" s="12"/>
      <c r="D84" s="12"/>
      <c r="E84" s="12"/>
      <c r="F84" s="12"/>
    </row>
    <row r="85" spans="2:7">
      <c r="C85" s="12"/>
      <c r="D85" s="12"/>
      <c r="E85" s="12"/>
      <c r="F85" s="12"/>
    </row>
    <row r="87" spans="2:7">
      <c r="B87" t="s">
        <v>69</v>
      </c>
    </row>
  </sheetData>
  <mergeCells count="11"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opLeftCell="A16" workbookViewId="0">
      <selection activeCell="B31" sqref="B31"/>
    </sheetView>
  </sheetViews>
  <sheetFormatPr defaultColWidth="9.109375" defaultRowHeight="14.4"/>
  <cols>
    <col min="1" max="1" width="3.44140625" style="78" customWidth="1"/>
    <col min="2" max="2" width="28.88671875" style="78" customWidth="1"/>
    <col min="3" max="3" width="30.5546875" style="78" customWidth="1"/>
    <col min="4" max="4" width="10.109375" style="78" customWidth="1"/>
    <col min="5" max="5" width="7.33203125" style="78" customWidth="1"/>
    <col min="6" max="6" width="9.6640625" style="78" customWidth="1"/>
    <col min="7" max="7" width="4.44140625" style="78" customWidth="1"/>
    <col min="8" max="9" width="13.33203125" style="78" bestFit="1" customWidth="1"/>
    <col min="10" max="16384" width="9.109375" style="78"/>
  </cols>
  <sheetData>
    <row r="1" spans="1:9">
      <c r="C1" t="s">
        <v>15</v>
      </c>
      <c r="D1"/>
      <c r="E1"/>
      <c r="F1"/>
    </row>
    <row r="2" spans="1:9">
      <c r="C2" t="s">
        <v>74</v>
      </c>
      <c r="D2"/>
      <c r="E2"/>
      <c r="F2"/>
    </row>
    <row r="3" spans="1:9">
      <c r="C3" t="s">
        <v>75</v>
      </c>
      <c r="D3"/>
      <c r="E3"/>
      <c r="F3"/>
    </row>
    <row r="4" spans="1:9" ht="25.5" customHeight="1">
      <c r="B4" s="171" t="s">
        <v>150</v>
      </c>
      <c r="C4" s="171"/>
      <c r="D4" s="171"/>
      <c r="E4" s="171"/>
      <c r="F4" s="171"/>
    </row>
    <row r="5" spans="1:9">
      <c r="B5" s="171" t="s">
        <v>76</v>
      </c>
      <c r="C5" s="171"/>
      <c r="D5" s="171"/>
      <c r="E5" s="171"/>
      <c r="F5" s="79"/>
    </row>
    <row r="6" spans="1:9">
      <c r="B6" s="80" t="s">
        <v>77</v>
      </c>
      <c r="C6" s="80"/>
      <c r="D6" s="81"/>
      <c r="E6" s="82"/>
      <c r="F6" s="82">
        <v>20114.71</v>
      </c>
    </row>
    <row r="7" spans="1:9" ht="17.25" customHeight="1">
      <c r="B7" s="83" t="s">
        <v>78</v>
      </c>
      <c r="C7" s="83"/>
      <c r="D7" s="84"/>
      <c r="E7" s="85"/>
      <c r="F7" s="85">
        <v>19.170000000000002</v>
      </c>
      <c r="H7" s="86"/>
      <c r="I7" s="86"/>
    </row>
    <row r="8" spans="1:9" ht="18" customHeight="1">
      <c r="B8" s="80" t="s">
        <v>79</v>
      </c>
      <c r="C8" s="87"/>
      <c r="D8" s="88"/>
      <c r="E8" s="89"/>
      <c r="F8" s="89">
        <v>12</v>
      </c>
    </row>
    <row r="9" spans="1:9" ht="26.25" customHeight="1">
      <c r="A9" s="90" t="s">
        <v>80</v>
      </c>
      <c r="B9" s="91" t="s">
        <v>81</v>
      </c>
      <c r="C9" s="91" t="s">
        <v>82</v>
      </c>
      <c r="D9" s="92" t="s">
        <v>83</v>
      </c>
      <c r="E9" s="92" t="s">
        <v>84</v>
      </c>
      <c r="F9" s="93" t="s">
        <v>85</v>
      </c>
    </row>
    <row r="10" spans="1:9" ht="36.75" customHeight="1">
      <c r="A10" s="90">
        <v>1</v>
      </c>
      <c r="B10" s="93" t="s">
        <v>86</v>
      </c>
      <c r="C10" s="94" t="s">
        <v>87</v>
      </c>
      <c r="D10" s="93" t="s">
        <v>88</v>
      </c>
      <c r="E10" s="95">
        <v>3.8</v>
      </c>
      <c r="F10" s="96">
        <f>E10*F6*F8</f>
        <v>917230.77599999984</v>
      </c>
    </row>
    <row r="11" spans="1:9" ht="48.75" customHeight="1">
      <c r="A11" s="90">
        <v>2</v>
      </c>
      <c r="B11" s="97" t="s">
        <v>89</v>
      </c>
      <c r="C11" s="94" t="s">
        <v>115</v>
      </c>
      <c r="D11" s="93" t="s">
        <v>88</v>
      </c>
      <c r="E11" s="98">
        <v>1.65</v>
      </c>
      <c r="F11" s="99">
        <f>F6*E11*F8</f>
        <v>398271.25799999991</v>
      </c>
    </row>
    <row r="12" spans="1:9" ht="36" customHeight="1">
      <c r="A12" s="90">
        <v>3</v>
      </c>
      <c r="B12" s="94" t="s">
        <v>90</v>
      </c>
      <c r="C12" s="94" t="s">
        <v>91</v>
      </c>
      <c r="D12" s="93" t="s">
        <v>88</v>
      </c>
      <c r="E12" s="100">
        <v>2.35</v>
      </c>
      <c r="F12" s="99">
        <f>F6*E12*F8</f>
        <v>567234.82200000004</v>
      </c>
      <c r="G12" s="86"/>
      <c r="H12" s="86"/>
    </row>
    <row r="13" spans="1:9" ht="33" customHeight="1">
      <c r="A13" s="90">
        <v>4</v>
      </c>
      <c r="B13" s="94" t="s">
        <v>92</v>
      </c>
      <c r="C13" s="94" t="s">
        <v>93</v>
      </c>
      <c r="D13" s="93" t="s">
        <v>88</v>
      </c>
      <c r="E13" s="100">
        <v>0.82</v>
      </c>
      <c r="F13" s="99">
        <f>E13*F6*F8</f>
        <v>197928.74639999995</v>
      </c>
      <c r="G13" s="86"/>
      <c r="H13" s="86"/>
    </row>
    <row r="14" spans="1:9" ht="36" customHeight="1">
      <c r="A14" s="90">
        <v>5</v>
      </c>
      <c r="B14" s="94" t="s">
        <v>94</v>
      </c>
      <c r="C14" s="94" t="s">
        <v>95</v>
      </c>
      <c r="D14" s="93" t="s">
        <v>88</v>
      </c>
      <c r="E14" s="100">
        <v>0.87</v>
      </c>
      <c r="F14" s="99">
        <f>F6*E14*F8</f>
        <v>209997.5724</v>
      </c>
      <c r="G14" s="86"/>
      <c r="H14" s="86"/>
    </row>
    <row r="15" spans="1:9" ht="26.25" customHeight="1">
      <c r="A15" s="90">
        <v>6</v>
      </c>
      <c r="B15" s="94" t="s">
        <v>96</v>
      </c>
      <c r="C15" s="94" t="s">
        <v>97</v>
      </c>
      <c r="D15" s="93" t="s">
        <v>88</v>
      </c>
      <c r="E15" s="100">
        <v>2.5</v>
      </c>
      <c r="F15" s="99">
        <f>F6*E15*F8</f>
        <v>603441.29999999993</v>
      </c>
      <c r="G15" s="86"/>
      <c r="H15" s="86"/>
    </row>
    <row r="16" spans="1:9" ht="22.5" customHeight="1">
      <c r="A16" s="90">
        <v>7</v>
      </c>
      <c r="B16" s="94" t="s">
        <v>98</v>
      </c>
      <c r="C16" s="94" t="s">
        <v>99</v>
      </c>
      <c r="D16" s="93" t="s">
        <v>88</v>
      </c>
      <c r="E16" s="100">
        <v>0.17</v>
      </c>
      <c r="F16" s="99">
        <f>F6*E16*F8</f>
        <v>41034.008399999999</v>
      </c>
      <c r="G16" s="86"/>
      <c r="H16" s="86"/>
    </row>
    <row r="17" spans="1:9" ht="30" customHeight="1">
      <c r="A17" s="90">
        <v>8</v>
      </c>
      <c r="B17" s="94" t="s">
        <v>100</v>
      </c>
      <c r="C17" s="94" t="s">
        <v>101</v>
      </c>
      <c r="D17" s="93" t="s">
        <v>88</v>
      </c>
      <c r="E17" s="100">
        <v>0.12</v>
      </c>
      <c r="F17" s="99">
        <f>F6*E17*F8</f>
        <v>28965.182399999998</v>
      </c>
      <c r="G17" s="86"/>
      <c r="H17" s="86"/>
    </row>
    <row r="18" spans="1:9" ht="36.75" customHeight="1">
      <c r="A18" s="90">
        <v>9</v>
      </c>
      <c r="B18" s="94" t="s">
        <v>102</v>
      </c>
      <c r="C18" s="94" t="s">
        <v>103</v>
      </c>
      <c r="D18" s="93" t="s">
        <v>88</v>
      </c>
      <c r="E18" s="100">
        <v>1.1499999999999999</v>
      </c>
      <c r="F18" s="99">
        <f>F6*E18*F8</f>
        <v>277582.99799999996</v>
      </c>
      <c r="G18" s="86"/>
      <c r="H18" s="86"/>
    </row>
    <row r="19" spans="1:9" ht="40.5" customHeight="1">
      <c r="A19" s="90">
        <v>10</v>
      </c>
      <c r="B19" s="94" t="s">
        <v>104</v>
      </c>
      <c r="C19" s="94" t="s">
        <v>103</v>
      </c>
      <c r="D19" s="93" t="s">
        <v>88</v>
      </c>
      <c r="E19" s="100">
        <v>2.2599999999999998</v>
      </c>
      <c r="F19" s="99">
        <f>F6*E19*F8</f>
        <v>545510.93519999995</v>
      </c>
      <c r="G19" s="86"/>
      <c r="H19" s="86"/>
    </row>
    <row r="20" spans="1:9" ht="36" customHeight="1">
      <c r="A20" s="90">
        <v>11</v>
      </c>
      <c r="B20" s="94" t="s">
        <v>105</v>
      </c>
      <c r="C20" s="94" t="s">
        <v>103</v>
      </c>
      <c r="D20" s="93" t="s">
        <v>88</v>
      </c>
      <c r="E20" s="100">
        <v>1.9</v>
      </c>
      <c r="F20" s="99">
        <f>F6*E20*F8</f>
        <v>458615.38799999992</v>
      </c>
      <c r="G20" s="86"/>
      <c r="H20" s="86"/>
    </row>
    <row r="21" spans="1:9" ht="39" customHeight="1">
      <c r="A21" s="90">
        <v>12</v>
      </c>
      <c r="B21" s="94" t="s">
        <v>106</v>
      </c>
      <c r="C21" s="94" t="s">
        <v>103</v>
      </c>
      <c r="D21" s="93" t="s">
        <v>88</v>
      </c>
      <c r="E21" s="100">
        <v>1.58</v>
      </c>
      <c r="F21" s="99">
        <f>F6*E21*F8</f>
        <v>381374.90159999998</v>
      </c>
      <c r="G21" s="86"/>
      <c r="H21" s="86"/>
      <c r="I21" s="86"/>
    </row>
    <row r="22" spans="1:9" ht="27.75" customHeight="1">
      <c r="A22" s="101"/>
      <c r="B22" s="172" t="s">
        <v>151</v>
      </c>
      <c r="C22" s="173"/>
      <c r="D22" s="102"/>
      <c r="E22" s="103">
        <f>SUM(E10:E21)</f>
        <v>19.169999999999995</v>
      </c>
      <c r="F22" s="104">
        <f>F21+F20+F19+F18+F17+F16+F15+F14+F13+F12+F11+F10</f>
        <v>4627187.8883999996</v>
      </c>
      <c r="H22" s="86"/>
      <c r="I22" s="86"/>
    </row>
    <row r="23" spans="1:9">
      <c r="A23" s="105">
        <v>13</v>
      </c>
      <c r="B23" s="106" t="s">
        <v>107</v>
      </c>
      <c r="C23" s="107"/>
      <c r="D23" s="93" t="s">
        <v>88</v>
      </c>
      <c r="E23" s="108">
        <v>0.09</v>
      </c>
      <c r="F23" s="109">
        <f>E23*F6*F8</f>
        <v>21723.8868</v>
      </c>
    </row>
    <row r="24" spans="1:9" ht="17.25" customHeight="1">
      <c r="A24" s="105">
        <v>14</v>
      </c>
      <c r="B24" s="106" t="s">
        <v>108</v>
      </c>
      <c r="C24" s="110"/>
      <c r="D24" s="93" t="s">
        <v>88</v>
      </c>
      <c r="E24" s="111">
        <v>0.38</v>
      </c>
      <c r="F24" s="109">
        <f>E24*F6*F8</f>
        <v>91723.07759999999</v>
      </c>
    </row>
    <row r="25" spans="1:9" ht="16.5" customHeight="1">
      <c r="A25" s="105">
        <v>15</v>
      </c>
      <c r="B25" s="106" t="s">
        <v>109</v>
      </c>
      <c r="C25" s="110"/>
      <c r="D25" s="93" t="s">
        <v>88</v>
      </c>
      <c r="E25" s="111">
        <v>3.55</v>
      </c>
      <c r="F25" s="109">
        <f>E25*F6*F8</f>
        <v>856886.64599999995</v>
      </c>
    </row>
    <row r="26" spans="1:9">
      <c r="A26" s="112"/>
      <c r="B26" s="113"/>
      <c r="C26" s="114" t="s">
        <v>110</v>
      </c>
      <c r="D26" s="115" t="s">
        <v>88</v>
      </c>
      <c r="E26" s="116">
        <f>E22+E23+E24+E25</f>
        <v>23.189999999999994</v>
      </c>
      <c r="F26" s="117">
        <f>F22+F23+F24+F25</f>
        <v>5597521.4988000002</v>
      </c>
    </row>
    <row r="27" spans="1:9" ht="27" customHeight="1">
      <c r="A27" s="118"/>
      <c r="B27" s="119" t="s">
        <v>111</v>
      </c>
      <c r="C27" s="120"/>
      <c r="D27" s="121"/>
    </row>
    <row r="28" spans="1:9" ht="29.25" customHeight="1">
      <c r="A28" s="118"/>
      <c r="B28" s="122" t="s">
        <v>112</v>
      </c>
      <c r="C28" s="174" t="s">
        <v>113</v>
      </c>
      <c r="D28" s="174"/>
      <c r="E28" s="174"/>
      <c r="F28" s="174"/>
    </row>
  </sheetData>
  <mergeCells count="4">
    <mergeCell ref="B4:F4"/>
    <mergeCell ref="B5:E5"/>
    <mergeCell ref="B22:C22"/>
    <mergeCell ref="C28:F2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2025-02-03T11:38:37Z</dcterms:modified>
</cp:coreProperties>
</file>